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<sst xmlns="http://schemas.openxmlformats.org/spreadsheetml/2006/main" count="292" uniqueCount="188">
  <si>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</si>
  <si>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</si>
  <si>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</si>
  <si>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</si>
  <si>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</si>
  <si>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</si>
  <si>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</si>
  <si>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</si>
  <si>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</si>
  <si>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</si>
  <si>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</si>
  <si>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</si>
  <si>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</si>
  <si>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</si>
  <si>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</si>
  <si>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</si>
  <si>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</si>
  <si>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</si>
  <si>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</si>
  <si>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</si>
  <si>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</si>
  <si>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</si>
  <si>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</si>
  <si>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</si>
  <si>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</si>
  <si>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</si>
  <si>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</si>
  <si>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</si>
  <si>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</si>
  <si>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</si>
  <si>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</si>
  <si>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</si>
  <si>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</si>
  <si>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</si>
  <si>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</si>
  <si>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</si>
  <si>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</si>
  <si>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</si>
  <si>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</si>
  <si>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</si>
  <si>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</si>
  <si>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</si>
  <si>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</si>
  <si>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</si>
  <si>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</si>
  <si>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</si>
  <si>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</si>
  <si>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</si>
  <si>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</si>
  <si>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</si>
  <si>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</si>
  <si>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</si>
  <si>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</si>
  <si>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</si>
  <si>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</si>
  <si>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</si>
  <si>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</si>
  <si>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</si>
  <si>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</si>
  <si>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</si>
  <si>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</si>
  <si>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</si>
  <si>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</si>
  <si>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</si>
  <si>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</si>
  <si>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</si>
  <si>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</si>
  <si>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</si>
  <si>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</si>
  <si>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</si>
  <si>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</si>
  <si>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</si>
  <si>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</si>
  <si>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</si>
  <si>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</si>
  <si>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</si>
  <si>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</si>
  <si>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</si>
  <si>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</si>
  <si>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</si>
  <si>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</si>
  <si>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</si>
  <si>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</si>
  <si>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</si>
  <si>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</si>
  <si>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</si>
  <si>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</si>
  <si>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</si>
  <si>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</si>
  <si>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</si>
  <si>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</si>
  <si>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</si>
  <si>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</si>
  <si>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</si>
  <si>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</si>
  <si>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</si>
  <si>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</si>
  <si>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</si>
  <si>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</si>
  <si>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</si>
  <si>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</si>
  <si>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</si>
  <si>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</si>
  <si>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</si>
  <si>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</si>
  <si>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</si>
  <si>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</si>
  <si>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</si>
  <si>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</si>
  <si>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</si>
  <si>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</si>
  <si>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</si>
  <si>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</si>
  <si>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</si>
  <si>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</si>
  <si>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</si>
  <si>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</si>
  <si>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</si>
  <si>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</si>
  <si>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</si>
  <si>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</si>
  <si>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</si>
  <si>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</si>
  <si>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</si>
  <si>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</si>
  <si>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</si>
  <si>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</si>
  <si>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</si>
  <si>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</si>
  <si>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</si>
  <si>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</si>
  <si>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</si>
  <si>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</si>
  <si>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</si>
  <si>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</si>
  <si>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</si>
  <si>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</si>
  <si>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</si>
  <si>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</si>
  <si>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</si>
  <si>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</si>
  <si>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</si>
  <si>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</si>
  <si>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</si>
  <si>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</si>
  <si>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</si>
  <si>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</si>
  <si>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</si>
  <si>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</si>
  <si>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</si>
  <si>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</si>
  <si>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</si>
  <si>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</si>
  <si>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</si>
  <si>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</si>
  <si>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</si>
  <si>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</si>
  <si>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</si>
  <si>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</si>
  <si>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</si>
  <si>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</si>
  <si>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</si>
  <si>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</si>
  <si>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</si>
  <si>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</si>
  <si>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</si>
  <si>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</si>
  <si>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</si>
  <si>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</si>
  <si>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</si>
  <si>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</si>
  <si>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начислено юр. лицам</t>
  </si>
  <si>
    <t>оплачено юрлицами</t>
  </si>
  <si>
    <t xml:space="preserve"> </t>
  </si>
  <si>
    <t>задолженность юрлиц на начало периода</t>
  </si>
  <si>
    <t>задолженность юрлиц на конец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</si>
  <si>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</si>
  <si>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</si>
  <si>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</si>
  <si>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</si>
  <si>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</si>
  <si>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</si>
  <si>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87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</si>
  <si>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</si>
  <si>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</si>
  <si>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</si>
  <si>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24</t>
  </si>
  <si>
    <t>кв.7,13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</si>
</sst>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0" borderId="10" xfId="0" applyNumberFormat="1" applyFont="1" applyFill="1" applyBorder="1" applyAlignment="1">
      <alignment wrapText="1"/>
    </xf>
    <xf numFmtId="2" fontId="4" fillId="30" borderId="10" xfId="0" applyNumberFormat="1" applyFont="1" applyFill="1" applyBorder="1" applyAlignment="1">
      <alignment wrapText="1"/>
    </xf>
    <xf numFmtId="0" fontId="38" fillId="0" borderId="33" xfId="0" applyFont="1" applyBorder="1" applyAlignment="1">
      <alignment wrapText="1"/>
    </xf>
    <xf numFmtId="0" fontId="46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4" fontId="0" fillId="30" borderId="1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 vertical="center" wrapText="1"/>
    </xf>
    <xf numFmtId="0" fontId="0" fillId="32" borderId="3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2" xfId="0" applyFont="1" applyFill="1" applyBorder="1" applyAlignment="1">
      <alignment horizontal="center" vertical="top" wrapText="1"/>
    </xf>
    <xf numFmtId="0" fontId="0" fillId="34" borderId="43" xfId="0" applyFont="1" applyFill="1" applyBorder="1" applyAlignment="1">
      <alignment horizontal="center" vertical="top" wrapText="1"/>
    </xf>
    <xf numFmtId="0" fontId="0" fillId="34" borderId="44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justify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95">
          <cell r="Z195">
            <v>602.99</v>
          </cell>
        </row>
        <row r="212">
          <cell r="Z212">
            <v>789.47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9" t="s">
        <v>182</v>
      </c>
      <c r="B1" s="139"/>
      <c r="C1" s="139"/>
      <c r="D1" s="139"/>
      <c r="E1" s="139"/>
      <c r="F1" s="139"/>
      <c r="G1" s="139"/>
      <c r="H1" s="13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49"/>
      <c r="E3" s="134"/>
      <c r="F3" s="15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0"/>
      <c r="E4" s="141"/>
      <c r="F4" s="14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3"/>
      <c r="E5" s="144"/>
      <c r="F5" s="14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46"/>
      <c r="E6" s="147"/>
      <c r="F6" s="148"/>
      <c r="G6" s="35">
        <v>43100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39" t="s">
        <v>0</v>
      </c>
      <c r="B8" s="38" t="s">
        <v>1</v>
      </c>
      <c r="C8" s="40" t="s">
        <v>2</v>
      </c>
      <c r="D8" s="158" t="s">
        <v>3</v>
      </c>
      <c r="E8" s="159"/>
      <c r="F8" s="160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63">
        <v>-16561.3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64">
        <v>23634.4</v>
      </c>
      <c r="H11" s="48"/>
    </row>
    <row r="12" spans="1:8" ht="51.75" customHeight="1" thickBot="1">
      <c r="A12" s="4" t="s">
        <v>21</v>
      </c>
      <c r="B12" s="76" t="s">
        <v>22</v>
      </c>
      <c r="C12" s="3" t="s">
        <v>16</v>
      </c>
      <c r="D12" s="155" t="s">
        <v>23</v>
      </c>
      <c r="E12" s="156"/>
      <c r="F12" s="157"/>
      <c r="G12" s="62">
        <f>G13+G14+G20+G21+G22+G23</f>
        <v>289133.76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2"/>
      <c r="G13" s="65">
        <v>58859.23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2"/>
      <c r="G14" s="87">
        <v>30692.96</v>
      </c>
      <c r="H14" s="5"/>
    </row>
    <row r="15" spans="1:8" ht="26.25" customHeight="1" thickBot="1">
      <c r="A15" s="4"/>
      <c r="B15" s="6"/>
      <c r="C15" s="3" t="s">
        <v>16</v>
      </c>
      <c r="D15" s="120" t="s">
        <v>155</v>
      </c>
      <c r="E15" s="121"/>
      <c r="F15" s="122"/>
      <c r="G15" s="88">
        <f>26057.18+G32</f>
        <v>27490.71</v>
      </c>
      <c r="H15" s="5"/>
    </row>
    <row r="16" spans="1:8" ht="13.5" customHeight="1" thickBot="1">
      <c r="A16" s="4"/>
      <c r="B16" s="6"/>
      <c r="C16" s="3" t="s">
        <v>16</v>
      </c>
      <c r="D16" s="120" t="s">
        <v>156</v>
      </c>
      <c r="E16" s="121"/>
      <c r="F16" s="122"/>
      <c r="G16" s="92">
        <v>6778.68</v>
      </c>
      <c r="H16" s="48"/>
    </row>
    <row r="17" spans="1:8" ht="13.5" customHeight="1" thickBot="1">
      <c r="A17" s="4"/>
      <c r="B17" s="6"/>
      <c r="C17" s="3" t="s">
        <v>16</v>
      </c>
      <c r="D17" s="120" t="s">
        <v>157</v>
      </c>
      <c r="E17" s="121"/>
      <c r="F17" s="122"/>
      <c r="G17" s="65">
        <v>2194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2"/>
      <c r="G18" s="14">
        <f>G10</f>
        <v>-16561.3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2"/>
      <c r="G19" s="74">
        <f>G18+G15-G17</f>
        <v>8735.41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9" t="s">
        <v>32</v>
      </c>
      <c r="E20" s="170"/>
      <c r="F20" s="171"/>
      <c r="G20" s="65">
        <v>49504.45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3" t="s">
        <v>150</v>
      </c>
      <c r="E21" s="134"/>
      <c r="F21" s="135"/>
      <c r="G21" s="64">
        <v>46789.44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3" t="s">
        <v>151</v>
      </c>
      <c r="E22" s="134"/>
      <c r="F22" s="135"/>
      <c r="G22" s="64">
        <v>11779.68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36" t="s">
        <v>152</v>
      </c>
      <c r="E23" s="137"/>
      <c r="F23" s="138"/>
      <c r="G23" s="64">
        <v>91508</v>
      </c>
      <c r="H23" s="5"/>
    </row>
    <row r="24" spans="1:8" ht="26.25" customHeight="1" thickBot="1">
      <c r="A24" s="4" t="s">
        <v>42</v>
      </c>
      <c r="B24" s="76" t="s">
        <v>34</v>
      </c>
      <c r="C24" s="3" t="s">
        <v>16</v>
      </c>
      <c r="D24" s="133" t="s">
        <v>35</v>
      </c>
      <c r="E24" s="134"/>
      <c r="F24" s="135"/>
      <c r="G24" s="66">
        <f>G25+G26+G27+G28+G29+G30</f>
        <v>276399.6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3">
        <v>249513.28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2"/>
      <c r="G27" s="83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2"/>
      <c r="G28" s="77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/>
      <c r="E29" s="121"/>
      <c r="F29" s="122"/>
      <c r="G29" s="108"/>
      <c r="H29" s="84"/>
      <c r="I29" s="80"/>
    </row>
    <row r="30" spans="1:9" ht="13.5" customHeight="1" thickBot="1">
      <c r="A30" s="4"/>
      <c r="B30" s="13"/>
      <c r="C30" s="3"/>
      <c r="D30" s="120" t="s">
        <v>171</v>
      </c>
      <c r="E30" s="121"/>
      <c r="F30" s="123"/>
      <c r="G30" s="109">
        <v>26886.32</v>
      </c>
      <c r="H30" s="85"/>
      <c r="I30" s="80"/>
    </row>
    <row r="31" spans="1:9" ht="13.5" customHeight="1" thickBot="1">
      <c r="A31" s="4"/>
      <c r="B31" s="13"/>
      <c r="C31" s="3"/>
      <c r="D31" s="120" t="s">
        <v>172</v>
      </c>
      <c r="E31" s="121"/>
      <c r="F31" s="121"/>
      <c r="G31" s="109">
        <v>16816.94</v>
      </c>
      <c r="H31" s="85"/>
      <c r="I31" s="80"/>
    </row>
    <row r="32" spans="1:10" ht="13.5" customHeight="1" thickBot="1">
      <c r="A32" s="4"/>
      <c r="B32" s="13"/>
      <c r="C32" s="3"/>
      <c r="D32" s="120" t="s">
        <v>185</v>
      </c>
      <c r="E32" s="121"/>
      <c r="F32" s="121"/>
      <c r="G32" s="109">
        <v>1433.53</v>
      </c>
      <c r="H32" s="85"/>
      <c r="I32" s="80"/>
      <c r="J32" t="s">
        <v>173</v>
      </c>
    </row>
    <row r="33" spans="1:9" ht="13.5" customHeight="1" thickBot="1">
      <c r="A33" s="4"/>
      <c r="B33" s="13"/>
      <c r="C33" s="3"/>
      <c r="D33" s="120" t="s">
        <v>174</v>
      </c>
      <c r="E33" s="121"/>
      <c r="F33" s="121"/>
      <c r="G33" s="86">
        <v>4610.22</v>
      </c>
      <c r="H33" s="85"/>
      <c r="I33" s="80"/>
    </row>
    <row r="34" spans="1:9" ht="13.5" customHeight="1" thickBot="1">
      <c r="A34" s="4"/>
      <c r="B34" s="13"/>
      <c r="C34" s="3"/>
      <c r="D34" s="120" t="s">
        <v>175</v>
      </c>
      <c r="E34" s="121"/>
      <c r="F34" s="121"/>
      <c r="G34" s="110">
        <f>G33+G30-G31</f>
        <v>14679.600000000002</v>
      </c>
      <c r="H34" s="85"/>
      <c r="I34" s="80"/>
    </row>
    <row r="35" spans="1:8" ht="35.25" customHeight="1" thickBot="1">
      <c r="A35" s="4" t="s">
        <v>56</v>
      </c>
      <c r="B35" s="76" t="s">
        <v>51</v>
      </c>
      <c r="C35" s="3" t="s">
        <v>16</v>
      </c>
      <c r="D35" s="120" t="s">
        <v>51</v>
      </c>
      <c r="E35" s="121"/>
      <c r="F35" s="122"/>
      <c r="G35" s="67">
        <f>G24+G10</f>
        <v>259838.3</v>
      </c>
      <c r="H35" s="49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2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2"/>
      <c r="G37" s="74">
        <f>G19</f>
        <v>8735.41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0" t="s">
        <v>57</v>
      </c>
      <c r="E38" s="121"/>
      <c r="F38" s="122"/>
      <c r="G38" s="111">
        <f>G11+G12-G24+G34</f>
        <v>51048.16000000006</v>
      </c>
      <c r="H38" s="48"/>
    </row>
    <row r="39" spans="1:8" ht="38.25" customHeight="1" thickBot="1">
      <c r="A39" s="161" t="s">
        <v>58</v>
      </c>
      <c r="B39" s="162"/>
      <c r="C39" s="162"/>
      <c r="D39" s="162"/>
      <c r="E39" s="162"/>
      <c r="F39" s="152"/>
      <c r="G39" s="162"/>
      <c r="H39" s="154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2194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5">
        <v>4.09</v>
      </c>
      <c r="F42" s="81" t="s">
        <v>135</v>
      </c>
      <c r="G42" s="59">
        <v>3810334293</v>
      </c>
      <c r="H42" s="60">
        <f>G13</f>
        <v>58859.23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3.44</v>
      </c>
      <c r="F43" s="82" t="s">
        <v>136</v>
      </c>
      <c r="G43" s="59">
        <v>3848000155</v>
      </c>
      <c r="H43" s="60">
        <f>G20</f>
        <v>49504.45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2" t="s">
        <v>137</v>
      </c>
      <c r="G44" s="59">
        <v>3837003965</v>
      </c>
      <c r="H44" s="60">
        <f>G21</f>
        <v>46789.44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11779.68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91508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64"/>
      <c r="G47" s="122"/>
      <c r="H47" s="60">
        <f>SUM(H41:H46)</f>
        <v>260634.8</v>
      </c>
    </row>
    <row r="48" spans="1:8" ht="19.5" customHeight="1" thickBot="1">
      <c r="A48" s="161" t="s">
        <v>64</v>
      </c>
      <c r="B48" s="162"/>
      <c r="C48" s="162"/>
      <c r="D48" s="162"/>
      <c r="E48" s="162"/>
      <c r="F48" s="162"/>
      <c r="G48" s="162"/>
      <c r="H48" s="163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5" t="s">
        <v>140</v>
      </c>
      <c r="E49" s="116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5" t="s">
        <v>69</v>
      </c>
      <c r="E50" s="116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5" t="s">
        <v>71</v>
      </c>
      <c r="E51" s="116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5" t="s">
        <v>73</v>
      </c>
      <c r="E52" s="116"/>
      <c r="F52" s="55">
        <v>0</v>
      </c>
      <c r="G52" s="50"/>
      <c r="H52" s="48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5" t="s">
        <v>15</v>
      </c>
      <c r="E54" s="116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5" t="s">
        <v>18</v>
      </c>
      <c r="E55" s="116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5" t="s">
        <v>20</v>
      </c>
      <c r="E56" s="116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5" t="s">
        <v>53</v>
      </c>
      <c r="E57" s="116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5" t="s">
        <v>55</v>
      </c>
      <c r="E58" s="116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72" t="s">
        <v>57</v>
      </c>
      <c r="E59" s="173"/>
      <c r="F59" s="56">
        <f>D66+E66+F66+G66+H66</f>
        <v>17612.549999999934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8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7">
        <f>D64/1638.64</f>
        <v>381.80051750231894</v>
      </c>
      <c r="E63" s="77">
        <f>E64/140.38</f>
        <v>553.0448069525573</v>
      </c>
      <c r="F63" s="77">
        <f>F64/14.34</f>
        <v>1386.1352859135286</v>
      </c>
      <c r="G63" s="78">
        <f>G64/22.34</f>
        <v>1929.2981199641897</v>
      </c>
      <c r="H63" s="79">
        <f>H64/0.99</f>
        <v>2465.252525252525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625633.6</v>
      </c>
      <c r="E64" s="65">
        <v>77636.43</v>
      </c>
      <c r="F64" s="65">
        <v>19877.18</v>
      </c>
      <c r="G64" s="73">
        <v>43100.52</v>
      </c>
      <c r="H64" s="69">
        <v>2440.6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619224.03</v>
      </c>
      <c r="E65" s="65">
        <v>75873.61</v>
      </c>
      <c r="F65" s="65">
        <v>18157.45</v>
      </c>
      <c r="G65" s="70">
        <v>35884.41</v>
      </c>
      <c r="H65" s="70">
        <v>1936.28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7">
        <f>D64-D65</f>
        <v>6409.569999999949</v>
      </c>
      <c r="E66" s="77">
        <f>E64-E65</f>
        <v>1762.8199999999924</v>
      </c>
      <c r="F66" s="77">
        <f>F64-F65</f>
        <v>1719.7299999999996</v>
      </c>
      <c r="G66" s="79">
        <f>G64-G65</f>
        <v>7216.109999999993</v>
      </c>
      <c r="H66" s="79">
        <f>H64-H65</f>
        <v>504.31999999999994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1">
        <v>628097.46</v>
      </c>
      <c r="E67" s="71">
        <v>84496.18</v>
      </c>
      <c r="F67" s="71">
        <v>20112.83</v>
      </c>
      <c r="G67" s="72">
        <v>42117.76</v>
      </c>
      <c r="H67" s="72">
        <v>2250.77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2463.859999999986</v>
      </c>
      <c r="E68" s="43">
        <f>E67-E64</f>
        <v>6859.75</v>
      </c>
      <c r="F68" s="43">
        <f>F67-F64</f>
        <v>235.65000000000146</v>
      </c>
      <c r="G68" s="43">
        <f>G67-G64</f>
        <v>-982.7599999999948</v>
      </c>
      <c r="H68" s="43">
        <f>H67-H64</f>
        <v>-189.82999999999993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144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0" t="s">
        <v>144</v>
      </c>
      <c r="E70" s="131"/>
      <c r="F70" s="131"/>
      <c r="G70" s="131"/>
      <c r="H70" s="13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61" t="s">
        <v>101</v>
      </c>
      <c r="B72" s="162"/>
      <c r="C72" s="162"/>
      <c r="D72" s="162"/>
      <c r="E72" s="162"/>
      <c r="F72" s="162"/>
      <c r="G72" s="162"/>
      <c r="H72" s="163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7" t="s">
        <v>186</v>
      </c>
      <c r="F73" s="118"/>
      <c r="G73" s="119"/>
      <c r="H73" s="102">
        <v>24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7"/>
      <c r="F74" s="118"/>
      <c r="G74" s="119"/>
      <c r="H74" s="102">
        <v>24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7"/>
      <c r="F75" s="118"/>
      <c r="G75" s="119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75"/>
      <c r="F76" s="176"/>
      <c r="G76" s="177"/>
      <c r="H76" s="102">
        <f>D68+E68+F68+G68+H68</f>
        <v>8386.669999999993</v>
      </c>
    </row>
    <row r="77" spans="1:8" ht="25.5" customHeight="1" thickBot="1">
      <c r="A77" s="161" t="s">
        <v>107</v>
      </c>
      <c r="B77" s="162"/>
      <c r="C77" s="162"/>
      <c r="D77" s="162"/>
      <c r="E77" s="162"/>
      <c r="F77" s="162"/>
      <c r="G77" s="162"/>
      <c r="H77" s="163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8" t="s">
        <v>187</v>
      </c>
      <c r="F78" s="179"/>
      <c r="G78" s="180"/>
      <c r="H78" s="105">
        <v>2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81"/>
      <c r="F79" s="182"/>
      <c r="G79" s="183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66" t="s">
        <v>165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170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24" t="s">
        <v>115</v>
      </c>
      <c r="D86" s="125"/>
      <c r="E86" s="126"/>
    </row>
    <row r="87" spans="1:5" ht="18.75" customHeight="1" thickBot="1">
      <c r="A87" s="28">
        <v>2</v>
      </c>
      <c r="B87" s="4" t="s">
        <v>116</v>
      </c>
      <c r="C87" s="124" t="s">
        <v>117</v>
      </c>
      <c r="D87" s="125"/>
      <c r="E87" s="126"/>
    </row>
    <row r="88" spans="1:5" ht="16.5" customHeight="1" thickBot="1">
      <c r="A88" s="28">
        <v>3</v>
      </c>
      <c r="B88" s="4" t="s">
        <v>118</v>
      </c>
      <c r="C88" s="124" t="s">
        <v>119</v>
      </c>
      <c r="D88" s="125"/>
      <c r="E88" s="126"/>
    </row>
    <row r="89" spans="1:5" ht="13.5" thickBot="1">
      <c r="A89" s="28">
        <v>4</v>
      </c>
      <c r="B89" s="4" t="s">
        <v>16</v>
      </c>
      <c r="C89" s="124" t="s">
        <v>120</v>
      </c>
      <c r="D89" s="125"/>
      <c r="E89" s="126"/>
    </row>
    <row r="90" spans="1:5" ht="24" customHeight="1" thickBot="1">
      <c r="A90" s="28">
        <v>5</v>
      </c>
      <c r="B90" s="4" t="s">
        <v>86</v>
      </c>
      <c r="C90" s="124" t="s">
        <v>121</v>
      </c>
      <c r="D90" s="125"/>
      <c r="E90" s="126"/>
    </row>
    <row r="91" spans="1:5" ht="21" customHeight="1" thickBot="1">
      <c r="A91" s="29">
        <v>6</v>
      </c>
      <c r="B91" s="30" t="s">
        <v>122</v>
      </c>
      <c r="C91" s="124" t="s">
        <v>123</v>
      </c>
      <c r="D91" s="125"/>
      <c r="E91" s="126"/>
    </row>
    <row r="92" spans="2:3" ht="15">
      <c r="B92" s="174" t="s">
        <v>176</v>
      </c>
      <c r="C92" s="174"/>
    </row>
    <row r="93" spans="2:6" ht="72">
      <c r="B93" s="89" t="s">
        <v>177</v>
      </c>
      <c r="C93" s="93" t="s">
        <v>183</v>
      </c>
      <c r="D93" s="94" t="s">
        <v>178</v>
      </c>
      <c r="E93" s="95" t="s">
        <v>179</v>
      </c>
      <c r="F93" s="96" t="s">
        <v>184</v>
      </c>
    </row>
    <row r="94" spans="2:6" ht="22.5">
      <c r="B94" s="90" t="s">
        <v>180</v>
      </c>
      <c r="C94" s="91">
        <f>'[1]Report'!$Z$212</f>
        <v>789.47</v>
      </c>
      <c r="D94" s="97">
        <v>4041.17</v>
      </c>
      <c r="E94" s="98">
        <v>3367.9</v>
      </c>
      <c r="F94" s="99">
        <f>C94+E94</f>
        <v>4157.37</v>
      </c>
    </row>
    <row r="95" spans="2:6" ht="22.5">
      <c r="B95" s="90" t="s">
        <v>181</v>
      </c>
      <c r="C95" s="91">
        <f>'[1]Report'!$Z$195</f>
        <v>602.99</v>
      </c>
      <c r="D95" s="97">
        <v>3088.66</v>
      </c>
      <c r="E95" s="98">
        <v>2255.78</v>
      </c>
      <c r="F95" s="99">
        <f>C95+E95</f>
        <v>2858.7700000000004</v>
      </c>
    </row>
  </sheetData>
  <sheetProtection/>
  <mergeCells count="70">
    <mergeCell ref="D58:E58"/>
    <mergeCell ref="D59:E59"/>
    <mergeCell ref="D18:F18"/>
    <mergeCell ref="D19:F19"/>
    <mergeCell ref="B92:C92"/>
    <mergeCell ref="E75:G75"/>
    <mergeCell ref="E76:G76"/>
    <mergeCell ref="E78:G78"/>
    <mergeCell ref="E79:G79"/>
    <mergeCell ref="D36:F36"/>
    <mergeCell ref="D51:E51"/>
    <mergeCell ref="C90:E90"/>
    <mergeCell ref="D24:F24"/>
    <mergeCell ref="D25:F25"/>
    <mergeCell ref="D26:F26"/>
    <mergeCell ref="D28:F28"/>
    <mergeCell ref="D54:E54"/>
    <mergeCell ref="C86:E86"/>
    <mergeCell ref="C87:E87"/>
    <mergeCell ref="C88:E88"/>
    <mergeCell ref="A77:H77"/>
    <mergeCell ref="E73:G73"/>
    <mergeCell ref="A83:H83"/>
    <mergeCell ref="E80:H80"/>
    <mergeCell ref="D14:F14"/>
    <mergeCell ref="D20:F20"/>
    <mergeCell ref="D21:F21"/>
    <mergeCell ref="D15:F15"/>
    <mergeCell ref="D16:F16"/>
    <mergeCell ref="D17:F17"/>
    <mergeCell ref="D10:F10"/>
    <mergeCell ref="D11:F11"/>
    <mergeCell ref="D12:F12"/>
    <mergeCell ref="D8:F8"/>
    <mergeCell ref="D13:F13"/>
    <mergeCell ref="D37:F37"/>
    <mergeCell ref="D31:F31"/>
    <mergeCell ref="D32:F32"/>
    <mergeCell ref="D33:F33"/>
    <mergeCell ref="D34:F34"/>
    <mergeCell ref="D27:F27"/>
    <mergeCell ref="D22:F22"/>
    <mergeCell ref="D23:F23"/>
    <mergeCell ref="A1:H1"/>
    <mergeCell ref="D4:F4"/>
    <mergeCell ref="D5:F5"/>
    <mergeCell ref="D6:F6"/>
    <mergeCell ref="D3:F3"/>
    <mergeCell ref="A7:H7"/>
    <mergeCell ref="D9:F9"/>
    <mergeCell ref="C91:E91"/>
    <mergeCell ref="D69:H69"/>
    <mergeCell ref="D70:H70"/>
    <mergeCell ref="D57:E57"/>
    <mergeCell ref="D49:E49"/>
    <mergeCell ref="D56:E56"/>
    <mergeCell ref="D52:E52"/>
    <mergeCell ref="D50:E50"/>
    <mergeCell ref="C89:E89"/>
    <mergeCell ref="A72:H72"/>
    <mergeCell ref="A53:H53"/>
    <mergeCell ref="D55:E55"/>
    <mergeCell ref="E74:G74"/>
    <mergeCell ref="D29:F29"/>
    <mergeCell ref="D35:F35"/>
    <mergeCell ref="D30:F30"/>
    <mergeCell ref="D38:F38"/>
    <mergeCell ref="A48:H48"/>
    <mergeCell ref="F47:G47"/>
    <mergeCell ref="A39:H3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2018-03-13T07:28:13Z</dcterms:modified>
  <cp:category/>
  <cp:version/>
  <cp:contentType/>
  <cp:contentStatus/>
</cp:coreProperties>
</file>